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22f41f413c18b5ca/Desktop/PRODUTOS/"/>
    </mc:Choice>
  </mc:AlternateContent>
  <xr:revisionPtr revIDLastSave="9" documentId="11_08FAE2A8876CB0736FDE134C83DBA55FCFA3D657" xr6:coauthVersionLast="47" xr6:coauthVersionMax="47" xr10:uidLastSave="{3EF73C3C-6CD7-40A3-AFF6-1E516A4EAE75}"/>
  <bookViews>
    <workbookView xWindow="38280" yWindow="-120" windowWidth="20640" windowHeight="11040" xr2:uid="{00000000-000D-0000-FFFF-FFFF00000000}"/>
  </bookViews>
  <sheets>
    <sheet name="CALCULADORA" sheetId="1" r:id="rId1"/>
    <sheet name="REFERÊNCIAS" sheetId="2" r:id="rId2"/>
  </sheets>
  <definedNames>
    <definedName name="_xlnm.Print_Area" localSheetId="0">CALCULADORA!$A$1:$U$41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" i="1" l="1"/>
  <c r="I22" i="1"/>
  <c r="I20" i="1"/>
  <c r="I24" i="1" s="1"/>
  <c r="I26" i="1" s="1"/>
  <c r="B33" i="1" s="1"/>
  <c r="I9" i="1"/>
  <c r="B30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</futureMetadata>
  <valueMetadata count="5">
    <bk>
      <rc t="1" v="0"/>
    </bk>
    <bk>
      <rc t="1" v="1"/>
    </bk>
    <bk>
      <rc t="1" v="2"/>
    </bk>
    <bk>
      <rc t="1" v="3"/>
    </bk>
    <bk>
      <rc t="1" v="4"/>
    </bk>
  </valueMetadata>
</metadata>
</file>

<file path=xl/sharedStrings.xml><?xml version="1.0" encoding="utf-8"?>
<sst xmlns="http://schemas.openxmlformats.org/spreadsheetml/2006/main" count="27" uniqueCount="26">
  <si>
    <r>
      <rPr>
        <b/>
        <sz val="22"/>
        <color rgb="FFFFFFFF"/>
        <rFont val="Aptos"/>
      </rPr>
      <t xml:space="preserve">CARTÕES COM FLÁVIO   </t>
    </r>
    <r>
      <rPr>
        <b/>
        <sz val="22"/>
        <color rgb="FFC9A45C"/>
        <rFont val="Aptos"/>
      </rPr>
      <t>|</t>
    </r>
    <r>
      <rPr>
        <b/>
        <sz val="22"/>
        <color rgb="FFFFFFFF"/>
        <rFont val="Aptos"/>
      </rPr>
      <t xml:space="preserve">   MILHAS OU DINHEIRO?</t>
    </r>
  </si>
  <si>
    <t>@cartoescomflavio</t>
  </si>
  <si>
    <t>(11) 99878-3872</t>
  </si>
  <si>
    <t>Descubra em segundos a melhor forma de emitir sua passagem.</t>
  </si>
  <si>
    <t>01  |  SIMULE SUA PASSAGEM</t>
  </si>
  <si>
    <t>PROGRAMA DE MILHAS</t>
  </si>
  <si>
    <t>QUANTIDADE DE MILHAS</t>
  </si>
  <si>
    <t>TAXAS DA EMISSÃO (R$)</t>
  </si>
  <si>
    <t>PASSAGEM EM DINHEIRO (R$)</t>
  </si>
  <si>
    <t>SEU CPM REAL (OPCIONAL)</t>
  </si>
  <si>
    <t>02  |  COMPARAÇÃO AUTOMÁTICA</t>
  </si>
  <si>
    <t>CPM UTILIZADO (R$)</t>
  </si>
  <si>
    <t>TIPO DE CPM</t>
  </si>
  <si>
    <t>VALOR DAS MILHAS (R$)</t>
  </si>
  <si>
    <t>CUSTO TOTAL COM MILHAS (R$)</t>
  </si>
  <si>
    <t>PREÇO EM DINHEIRO (R$)</t>
  </si>
  <si>
    <t>A economia é estimada conforme o CPM utilizado. Compare voos equivalentes em datas, bagagem e condições.</t>
  </si>
  <si>
    <t>CAMPOS EM AMARELO = PREENCHIMENTO      |      @cartoescomflavio</t>
  </si>
  <si>
    <t>CPM  |  REFERÊNCIAS</t>
  </si>
  <si>
    <t>PROGRAMA</t>
  </si>
  <si>
    <t>CPM (R$ / 1.000)</t>
  </si>
  <si>
    <t>LOGO</t>
  </si>
  <si>
    <t>Smiles</t>
  </si>
  <si>
    <t>Azul Fidelidade</t>
  </si>
  <si>
    <t>LATAM Pass</t>
  </si>
  <si>
    <t>Estes valores são parâmetros editáveis de referência; não são cotações de mercado em tempo real.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</si>
</sst>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\ #,##0.00;[Red]\(&quot;R$ &quot;\ #,##0.00\);&quot;R$ &quot;\ 0.00"/>
  </numFmts>
  <fonts count="18" x14ac:knownFonts="1">
    <font>
      <sz val="11"/>
      <name val="Carlito"/>
    </font>
    <font>
      <sz val="11"/>
      <color rgb="FF101E38"/>
      <name val="Aptos"/>
    </font>
    <font>
      <b/>
      <sz val="11"/>
      <color rgb="FFFFFFFF"/>
      <name val="Aptos"/>
    </font>
    <font>
      <b/>
      <sz val="16"/>
      <color rgb="FFFFFFFF"/>
      <name val="Aptos"/>
    </font>
    <font>
      <b/>
      <sz val="22"/>
      <color rgb="FFFFFFFF"/>
      <name val="Aptos"/>
    </font>
    <font>
      <i/>
      <sz val="11"/>
      <color rgb="FFF3D9A4"/>
      <name val="Aptos"/>
    </font>
    <font>
      <b/>
      <sz val="12"/>
      <color rgb="FFF3D9A4"/>
      <name val="Aptos"/>
    </font>
    <font>
      <b/>
      <sz val="10"/>
      <color rgb="FF0E1A33"/>
      <name val="Aptos"/>
    </font>
    <font>
      <b/>
      <sz val="13"/>
      <color rgb="FF0E1A33"/>
      <name val="Aptos"/>
    </font>
    <font>
      <b/>
      <sz val="11"/>
      <color rgb="FF0E1A33"/>
      <name val="Aptos"/>
    </font>
    <font>
      <b/>
      <sz val="10"/>
      <color rgb="FFF2F4F8"/>
      <name val="Aptos"/>
    </font>
    <font>
      <b/>
      <sz val="13"/>
      <color rgb="FFF2F4F8"/>
      <name val="Aptos"/>
    </font>
    <font>
      <b/>
      <sz val="16"/>
      <color rgb="FF8A94A6"/>
      <name val="Aptos"/>
    </font>
    <font>
      <b/>
      <sz val="15"/>
      <color rgb="FF087557"/>
      <name val="Aptos"/>
    </font>
    <font>
      <i/>
      <sz val="9"/>
      <color rgb="FF6B778C"/>
      <name val="Aptos"/>
    </font>
    <font>
      <b/>
      <sz val="10"/>
      <color rgb="FFF3D9A4"/>
      <name val="Aptos"/>
    </font>
    <font>
      <b/>
      <sz val="12"/>
      <color rgb="FFFFFFFF"/>
      <name val="Aptos"/>
    </font>
    <font>
      <b/>
      <sz val="22"/>
      <color rgb="FFC9A45C"/>
      <name val="Aptos"/>
    </font>
  </fonts>
  <fills count="14">
    <fill>
      <patternFill patternType="none"/>
    </fill>
    <fill>
      <patternFill patternType="gray125"/>
    </fill>
    <fill>
      <patternFill patternType="solid">
        <fgColor rgb="FFF1F5FB"/>
      </patternFill>
    </fill>
    <fill>
      <patternFill patternType="solid">
        <fgColor rgb="FF101E38"/>
      </patternFill>
    </fill>
    <fill>
      <patternFill patternType="solid">
        <fgColor rgb="FF234C83"/>
      </patternFill>
    </fill>
    <fill>
      <patternFill patternType="solid">
        <fgColor rgb="FFE1E9F4"/>
      </patternFill>
    </fill>
    <fill>
      <patternFill patternType="solid">
        <fgColor rgb="FFFFFFFF"/>
      </patternFill>
    </fill>
    <fill>
      <patternFill patternType="solid">
        <fgColor rgb="FFFFF5D8"/>
      </patternFill>
    </fill>
    <fill>
      <patternFill patternType="solid">
        <fgColor rgb="FFF2F4F8"/>
      </patternFill>
    </fill>
    <fill>
      <patternFill patternType="solid">
        <fgColor rgb="FF0E1A33"/>
      </patternFill>
    </fill>
    <fill>
      <patternFill patternType="solid">
        <fgColor rgb="FFC9A45C"/>
      </patternFill>
    </fill>
    <fill>
      <patternFill patternType="solid">
        <fgColor rgb="FF1B2B4D"/>
      </patternFill>
    </fill>
    <fill>
      <patternFill patternType="solid">
        <fgColor rgb="FFFFFFFF"/>
      </patternFill>
    </fill>
    <fill>
      <patternFill patternType="solid">
        <fgColor rgb="FFFFF6D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ck">
        <color rgb="FFC9A45C"/>
      </left>
      <right/>
      <top style="thin">
        <color rgb="FFD6DDE8"/>
      </top>
      <bottom style="thin">
        <color rgb="FFD6DDE8"/>
      </bottom>
      <diagonal/>
    </border>
    <border>
      <left/>
      <right/>
      <top style="thin">
        <color rgb="FFD6DDE8"/>
      </top>
      <bottom style="thin">
        <color rgb="FFD6DDE8"/>
      </bottom>
      <diagonal/>
    </border>
    <border>
      <left/>
      <right style="thin">
        <color rgb="FFD6DDE8"/>
      </right>
      <top style="thin">
        <color rgb="FFD6DDE8"/>
      </top>
      <bottom style="thin">
        <color rgb="FFD6DDE8"/>
      </bottom>
      <diagonal/>
    </border>
    <border>
      <left style="thin">
        <color rgb="FFC9A45C"/>
      </left>
      <right/>
      <top style="thin">
        <color rgb="FFC9A45C"/>
      </top>
      <bottom style="thin">
        <color rgb="FFC9A45C"/>
      </bottom>
      <diagonal/>
    </border>
    <border>
      <left/>
      <right/>
      <top style="thin">
        <color rgb="FFC9A45C"/>
      </top>
      <bottom style="thin">
        <color rgb="FFC9A45C"/>
      </bottom>
      <diagonal/>
    </border>
    <border>
      <left/>
      <right style="thin">
        <color rgb="FFC9A45C"/>
      </right>
      <top style="thin">
        <color rgb="FFC9A45C"/>
      </top>
      <bottom style="thin">
        <color rgb="FFC9A45C"/>
      </bottom>
      <diagonal/>
    </border>
    <border>
      <left/>
      <right/>
      <top style="thin">
        <color rgb="FFD6DDE8"/>
      </top>
      <bottom/>
      <diagonal/>
    </border>
    <border>
      <left style="thick">
        <color rgb="FFC9A45C"/>
      </left>
      <right/>
      <top/>
      <bottom style="thin">
        <color rgb="FFD6DDE8"/>
      </bottom>
      <diagonal/>
    </border>
    <border>
      <left/>
      <right/>
      <top/>
      <bottom style="thin">
        <color rgb="FFD6DDE8"/>
      </bottom>
      <diagonal/>
    </border>
    <border>
      <left style="thick">
        <color rgb="FFC9A45C"/>
      </left>
      <right/>
      <top style="thin">
        <color rgb="FFD6DDE8"/>
      </top>
      <bottom/>
      <diagonal/>
    </border>
    <border>
      <left/>
      <right style="thin">
        <color rgb="FFD6DDE8"/>
      </right>
      <top style="thin">
        <color rgb="FFD6DDE8"/>
      </top>
      <bottom/>
      <diagonal/>
    </border>
    <border>
      <left/>
      <right style="thin">
        <color rgb="FFD6DDE8"/>
      </right>
      <top/>
      <bottom style="thin">
        <color rgb="FFD6DDE8"/>
      </bottom>
      <diagonal/>
    </border>
  </borders>
  <cellStyleXfs count="1">
    <xf numFmtId="0" fontId="0" fillId="0" borderId="1"/>
  </cellStyleXfs>
  <cellXfs count="47">
    <xf numFmtId="0" fontId="0" fillId="0" borderId="0" xfId="0" applyBorder="1"/>
    <xf numFmtId="0" fontId="1" fillId="2" borderId="0" xfId="0" applyFont="1" applyFill="1" applyBorder="1"/>
    <xf numFmtId="0" fontId="1" fillId="6" borderId="0" xfId="0" applyFont="1" applyFill="1" applyBorder="1"/>
    <xf numFmtId="0" fontId="2" fillId="4" borderId="0" xfId="0" applyFont="1" applyFill="1" applyBorder="1"/>
    <xf numFmtId="0" fontId="2" fillId="4" borderId="1" xfId="0" applyFont="1" applyFill="1"/>
    <xf numFmtId="164" fontId="1" fillId="7" borderId="0" xfId="0" applyNumberFormat="1" applyFont="1" applyFill="1" applyBorder="1" applyProtection="1">
      <protection locked="0"/>
    </xf>
    <xf numFmtId="0" fontId="1" fillId="8" borderId="1" xfId="0" applyFont="1" applyFill="1"/>
    <xf numFmtId="0" fontId="0" fillId="9" borderId="0" xfId="0" applyFill="1" applyBorder="1" applyAlignment="1">
      <alignment horizontal="center" vertical="center"/>
    </xf>
    <xf numFmtId="0" fontId="1" fillId="10" borderId="1" xfId="0" applyFont="1" applyFill="1"/>
    <xf numFmtId="0" fontId="0" fillId="8" borderId="1" xfId="0" applyFill="1"/>
    <xf numFmtId="0" fontId="2" fillId="8" borderId="1" xfId="0" applyFont="1" applyFill="1" applyAlignment="1">
      <alignment horizontal="center" vertical="center"/>
    </xf>
    <xf numFmtId="0" fontId="1" fillId="12" borderId="1" xfId="0" applyFont="1" applyFill="1" applyAlignment="1">
      <alignment horizontal="center" vertical="center"/>
    </xf>
    <xf numFmtId="0" fontId="5" fillId="9" borderId="1" xfId="0" applyFont="1" applyFill="1" applyAlignment="1">
      <alignment horizontal="center" vertical="top"/>
    </xf>
    <xf numFmtId="0" fontId="0" fillId="9" borderId="1" xfId="0" applyFill="1"/>
    <xf numFmtId="0" fontId="11" fillId="8" borderId="1" xfId="0" applyFont="1" applyFill="1" applyAlignment="1">
      <alignment horizontal="center" vertical="center"/>
    </xf>
    <xf numFmtId="0" fontId="11" fillId="8" borderId="1" xfId="0" applyFont="1" applyFill="1"/>
    <xf numFmtId="164" fontId="11" fillId="8" borderId="1" xfId="0" applyNumberFormat="1" applyFont="1" applyFill="1" applyAlignment="1">
      <alignment horizontal="center" vertical="center"/>
    </xf>
    <xf numFmtId="0" fontId="10" fillId="8" borderId="1" xfId="0" applyFont="1" applyFill="1" applyAlignment="1">
      <alignment horizontal="left" vertical="center" indent="1"/>
    </xf>
    <xf numFmtId="0" fontId="10" fillId="8" borderId="1" xfId="0" applyFont="1" applyFill="1"/>
    <xf numFmtId="0" fontId="4" fillId="9" borderId="1" xfId="0" applyFont="1" applyFill="1" applyAlignment="1">
      <alignment horizontal="center"/>
    </xf>
    <xf numFmtId="0" fontId="9" fillId="13" borderId="5" xfId="0" applyFont="1" applyFill="1" applyBorder="1" applyAlignment="1" applyProtection="1">
      <alignment horizontal="center" vertical="center"/>
      <protection locked="0"/>
    </xf>
    <xf numFmtId="0" fontId="0" fillId="13" borderId="6" xfId="0" applyFill="1" applyBorder="1" applyProtection="1">
      <protection locked="0"/>
    </xf>
    <xf numFmtId="0" fontId="0" fillId="13" borderId="7" xfId="0" applyFill="1" applyBorder="1" applyProtection="1">
      <protection locked="0"/>
    </xf>
    <xf numFmtId="0" fontId="7" fillId="12" borderId="2" xfId="0" applyFont="1" applyFill="1" applyBorder="1" applyAlignment="1">
      <alignment horizontal="left" vertical="center" indent="1"/>
    </xf>
    <xf numFmtId="0" fontId="0" fillId="12" borderId="3" xfId="0" applyFill="1" applyBorder="1"/>
    <xf numFmtId="0" fontId="0" fillId="12" borderId="4" xfId="0" applyFill="1" applyBorder="1"/>
    <xf numFmtId="0" fontId="16" fillId="9" borderId="1" xfId="0" applyFont="1" applyFill="1" applyAlignment="1" applyProtection="1">
      <alignment horizontal="right" vertical="center"/>
      <protection locked="0"/>
    </xf>
    <xf numFmtId="0" fontId="0" fillId="0" borderId="1" xfId="0"/>
    <xf numFmtId="164" fontId="8" fillId="13" borderId="5" xfId="0" applyNumberFormat="1" applyFont="1" applyFill="1" applyBorder="1" applyAlignment="1" applyProtection="1">
      <alignment horizontal="center" vertical="center"/>
      <protection locked="0"/>
    </xf>
    <xf numFmtId="0" fontId="6" fillId="11" borderId="1" xfId="0" applyFont="1" applyFill="1" applyAlignment="1">
      <alignment horizontal="left" vertical="center" indent="1"/>
    </xf>
    <xf numFmtId="0" fontId="0" fillId="11" borderId="1" xfId="0" applyFill="1"/>
    <xf numFmtId="0" fontId="1" fillId="8" borderId="1" xfId="0" applyFont="1" applyFill="1" applyAlignment="1">
      <alignment horizontal="center" vertical="center"/>
    </xf>
    <xf numFmtId="0" fontId="0" fillId="8" borderId="1" xfId="0" applyFill="1"/>
    <xf numFmtId="0" fontId="7" fillId="12" borderId="11" xfId="0" applyFont="1" applyFill="1" applyBorder="1" applyAlignment="1">
      <alignment horizontal="left" vertical="center" indent="1"/>
    </xf>
    <xf numFmtId="0" fontId="0" fillId="12" borderId="8" xfId="0" applyFill="1" applyBorder="1"/>
    <xf numFmtId="0" fontId="0" fillId="12" borderId="12" xfId="0" applyFill="1" applyBorder="1"/>
    <xf numFmtId="0" fontId="0" fillId="12" borderId="9" xfId="0" applyFill="1" applyBorder="1"/>
    <xf numFmtId="0" fontId="0" fillId="12" borderId="10" xfId="0" applyFill="1" applyBorder="1"/>
    <xf numFmtId="0" fontId="0" fillId="12" borderId="13" xfId="0" applyFill="1" applyBorder="1"/>
    <xf numFmtId="0" fontId="16" fillId="9" borderId="1" xfId="0" applyFont="1" applyFill="1" applyAlignment="1" applyProtection="1">
      <alignment horizontal="left" vertical="center"/>
      <protection locked="0"/>
    </xf>
    <xf numFmtId="0" fontId="12" fillId="8" borderId="1" xfId="0" applyFont="1" applyFill="1" applyAlignment="1">
      <alignment horizontal="center" vertical="center" wrapText="1"/>
    </xf>
    <xf numFmtId="3" fontId="8" fillId="13" borderId="5" xfId="0" applyNumberFormat="1" applyFont="1" applyFill="1" applyBorder="1" applyAlignment="1" applyProtection="1">
      <alignment horizontal="center" vertical="center"/>
      <protection locked="0"/>
    </xf>
    <xf numFmtId="0" fontId="15" fillId="9" borderId="1" xfId="0" applyFont="1" applyFill="1" applyAlignment="1">
      <alignment horizontal="center" vertical="center"/>
    </xf>
    <xf numFmtId="0" fontId="14" fillId="8" borderId="1" xfId="0" applyFont="1" applyFill="1" applyAlignment="1">
      <alignment horizontal="center" vertical="center" wrapText="1"/>
    </xf>
    <xf numFmtId="0" fontId="13" fillId="8" borderId="1" xfId="0" applyFont="1" applyFill="1" applyAlignment="1">
      <alignment horizontal="center" vertical="center"/>
    </xf>
    <xf numFmtId="0" fontId="3" fillId="3" borderId="1" xfId="0" applyFont="1" applyFill="1" applyAlignment="1">
      <alignment horizontal="center" vertical="center"/>
    </xf>
    <xf numFmtId="0" fontId="1" fillId="5" borderId="1" xfId="0" applyFont="1" applyFill="1" applyAlignment="1">
      <alignment vertical="center" wrapText="1"/>
    </xf>
  </cellXfs>
  <cellStyles count="1">
    <cellStyle name="Normal" xfId="0" builtinId="0"/>
  </cellStyles>
  <dxfs count="20">
    <dxf>
      <font>
        <b/>
        <color rgb="FF0B7A55"/>
      </font>
      <fill>
        <patternFill patternType="solid">
          <fgColor rgb="FFFFFFFF"/>
          <bgColor rgb="FFFFFFFF"/>
        </patternFill>
      </fill>
      <border>
        <left style="thin">
          <color rgb="FFD6DDE8"/>
        </left>
        <right style="thin">
          <color rgb="FFD6DDE8"/>
        </right>
        <top style="thin">
          <color rgb="FFD6DDE8"/>
        </top>
        <bottom style="thin">
          <color rgb="FFD6DDE8"/>
        </bottom>
      </border>
    </dxf>
    <dxf>
      <font>
        <b/>
        <color rgb="FFC62828"/>
      </font>
      <fill>
        <patternFill patternType="solid">
          <fgColor rgb="FFFFFFFF"/>
          <bgColor rgb="FFFFFFFF"/>
        </patternFill>
      </fill>
      <border>
        <left style="thin">
          <color rgb="FFD6DDE8"/>
        </left>
        <right style="thin">
          <color rgb="FFD6DDE8"/>
        </right>
        <top style="thin">
          <color rgb="FFD6DDE8"/>
        </top>
        <bottom style="thin">
          <color rgb="FFD6DDE8"/>
        </bottom>
      </border>
    </dxf>
    <dxf>
      <font>
        <b/>
        <color rgb="FFC62828"/>
      </font>
      <fill>
        <patternFill patternType="solid">
          <fgColor rgb="FFFFFFFF"/>
          <bgColor rgb="FFFFFFFF"/>
        </patternFill>
      </fill>
      <border>
        <left style="thin">
          <color rgb="FFD6DDE8"/>
        </left>
        <right style="thin">
          <color rgb="FFD6DDE8"/>
        </right>
        <top style="thin">
          <color rgb="FFD6DDE8"/>
        </top>
        <bottom style="thin">
          <color rgb="FFD6DDE8"/>
        </bottom>
      </border>
    </dxf>
    <dxf>
      <font>
        <b/>
        <color rgb="FF0B7A55"/>
      </font>
      <fill>
        <patternFill patternType="solid">
          <fgColor rgb="FFFFFFFF"/>
          <bgColor rgb="FFFFFFFF"/>
        </patternFill>
      </fill>
      <border>
        <left style="thin">
          <color rgb="FFD6DDE8"/>
        </left>
        <right style="thin">
          <color rgb="FFD6DDE8"/>
        </right>
        <top style="thin">
          <color rgb="FFD6DDE8"/>
        </top>
        <bottom style="thin">
          <color rgb="FFD6DDE8"/>
        </bottom>
      </border>
    </dxf>
    <dxf>
      <font>
        <color rgb="FF0E1A33"/>
      </font>
      <fill>
        <patternFill patternType="solid">
          <fgColor rgb="FFFFFFFF"/>
          <bgColor rgb="FFFFFFFF"/>
        </patternFill>
      </fill>
      <border>
        <left style="thin">
          <color rgb="FFD6DDE8"/>
        </left>
        <right style="thin">
          <color rgb="FFD6DDE8"/>
        </right>
        <top style="thin">
          <color rgb="FFD6DDE8"/>
        </top>
        <bottom style="thin">
          <color rgb="FFD6DDE8"/>
        </bottom>
      </border>
    </dxf>
    <dxf>
      <font>
        <color rgb="FF0E1A33"/>
      </font>
      <fill>
        <patternFill patternType="solid">
          <fgColor rgb="FFFFFFFF"/>
          <bgColor rgb="FFFFFFFF"/>
        </patternFill>
      </fill>
      <border>
        <left style="thin">
          <color rgb="FFD6DDE8"/>
        </left>
        <right style="thin">
          <color rgb="FFD6DDE8"/>
        </right>
        <top style="thin">
          <color rgb="FFD6DDE8"/>
        </top>
        <bottom style="thin">
          <color rgb="FFD6DDE8"/>
        </bottom>
      </border>
    </dxf>
    <dxf>
      <font>
        <color rgb="FF0E1A33"/>
      </font>
      <fill>
        <patternFill patternType="solid">
          <fgColor rgb="FFFFFFFF"/>
          <bgColor rgb="FFFFFFFF"/>
        </patternFill>
      </fill>
      <border>
        <left style="thin">
          <color rgb="FFD6DDE8"/>
        </left>
        <right style="thin">
          <color rgb="FFD6DDE8"/>
        </right>
        <top style="thin">
          <color rgb="FFD6DDE8"/>
        </top>
        <bottom style="thin">
          <color rgb="FFD6DDE8"/>
        </bottom>
      </border>
    </dxf>
    <dxf>
      <numFmt numFmtId="165" formatCode=";;;"/>
      <fill>
        <patternFill patternType="solid">
          <fgColor rgb="FF1B0088"/>
          <bgColor rgb="FF1B0088"/>
        </patternFill>
      </fill>
      <border>
        <left style="thin">
          <color rgb="FF1B0088"/>
        </left>
        <right style="thin">
          <color rgb="FF1B0088"/>
        </right>
        <top style="thin">
          <color rgb="FF1B0088"/>
        </top>
        <bottom style="thin">
          <color rgb="FF1B0088"/>
        </bottom>
      </border>
    </dxf>
    <dxf>
      <numFmt numFmtId="165" formatCode=";;;"/>
      <fill>
        <patternFill patternType="solid">
          <fgColor rgb="FFFFFFFF"/>
          <bgColor rgb="FFFFFFFF"/>
        </patternFill>
      </fill>
      <border>
        <left style="thin">
          <color rgb="FFD6DDE8"/>
        </left>
        <right style="thin">
          <color rgb="FFD6DDE8"/>
        </right>
        <top style="thin">
          <color rgb="FFD6DDE8"/>
        </top>
        <bottom style="thin">
          <color rgb="FFD6DDE8"/>
        </bottom>
      </border>
    </dxf>
    <dxf>
      <numFmt numFmtId="165" formatCode=";;;"/>
      <fill>
        <patternFill patternType="solid">
          <fgColor rgb="FFE8641E"/>
          <bgColor rgb="FFE8641E"/>
        </patternFill>
      </fill>
      <border>
        <left style="thin">
          <color rgb="FFE8641E"/>
        </left>
        <right style="thin">
          <color rgb="FFE8641E"/>
        </right>
        <top style="thin">
          <color rgb="FFE8641E"/>
        </top>
        <bottom style="thin">
          <color rgb="FFE8641E"/>
        </bottom>
      </border>
    </dxf>
    <dxf>
      <font>
        <b/>
        <color rgb="FF1F4E9C"/>
      </font>
      <fill>
        <patternFill patternType="solid">
          <fgColor rgb="FFE3ECFA"/>
          <bgColor rgb="FFE3ECFA"/>
        </patternFill>
      </fill>
      <border>
        <left style="thin">
          <color rgb="FF1F4E9C"/>
        </left>
        <right style="thin">
          <color rgb="FF1F4E9C"/>
        </right>
        <top style="thin">
          <color rgb="FF1F4E9C"/>
        </top>
        <bottom style="thin">
          <color rgb="FF1F4E9C"/>
        </bottom>
      </border>
    </dxf>
    <dxf>
      <font>
        <b/>
        <color rgb="FF087557"/>
      </font>
      <fill>
        <patternFill patternType="solid">
          <fgColor rgb="FFDDF3EA"/>
          <bgColor rgb="FFDDF3EA"/>
        </patternFill>
      </fill>
      <border>
        <left style="thin">
          <color rgb="FF0B7A55"/>
        </left>
        <right style="thin">
          <color rgb="FF0B7A55"/>
        </right>
        <top style="thin">
          <color rgb="FF0B7A55"/>
        </top>
        <bottom style="thin">
          <color rgb="FF0B7A55"/>
        </bottom>
      </border>
    </dxf>
    <dxf>
      <font>
        <b/>
        <color rgb="FFFFFFFF"/>
      </font>
      <fill>
        <patternFill patternType="solid">
          <fgColor rgb="FF1F4E9C"/>
          <bgColor rgb="FF1F4E9C"/>
        </patternFill>
      </fill>
    </dxf>
    <dxf>
      <font>
        <b/>
        <color rgb="FFFFFFFF"/>
      </font>
      <fill>
        <patternFill patternType="solid">
          <fgColor rgb="FF0B7A55"/>
          <bgColor rgb="FF0B7A55"/>
        </patternFill>
      </fill>
    </dxf>
    <dxf>
      <font>
        <b/>
        <color rgb="FF0E1A33"/>
      </font>
      <fill>
        <patternFill patternType="solid">
          <fgColor rgb="FFC9A45C"/>
          <bgColor rgb="FFC9A45C"/>
        </patternFill>
      </fill>
    </dxf>
    <dxf>
      <font>
        <b/>
        <color rgb="FF0E1A33"/>
      </font>
      <fill>
        <patternFill patternType="solid">
          <fgColor rgb="FFFFFFFF"/>
          <bgColor rgb="FFFFFFFF"/>
        </patternFill>
      </fill>
      <border>
        <left style="thin">
          <color rgb="FFD6DDE8"/>
        </left>
        <right style="thin">
          <color rgb="FFD6DDE8"/>
        </right>
        <top style="thin">
          <color rgb="FFD6DDE8"/>
        </top>
        <bottom style="thin">
          <color rgb="FFD6DDE8"/>
        </bottom>
      </border>
    </dxf>
    <dxf>
      <font>
        <b/>
        <color rgb="FF0E1A33"/>
      </font>
      <fill>
        <patternFill patternType="solid">
          <fgColor rgb="FFFFFFFF"/>
          <bgColor rgb="FFFFFFFF"/>
        </patternFill>
      </fill>
      <border>
        <left style="thin">
          <color rgb="FFD6DDE8"/>
        </left>
        <right style="thin">
          <color rgb="FFD6DDE8"/>
        </right>
        <top style="thin">
          <color rgb="FFD6DDE8"/>
        </top>
        <bottom style="thin">
          <color rgb="FFD6DDE8"/>
        </bottom>
      </border>
    </dxf>
    <dxf>
      <font>
        <b/>
        <color rgb="FF0E1A33"/>
      </font>
      <fill>
        <patternFill patternType="solid">
          <fgColor rgb="FFFFFFFF"/>
          <bgColor rgb="FFFFFFFF"/>
        </patternFill>
      </fill>
      <border>
        <left style="thin">
          <color rgb="FFD6DDE8"/>
        </left>
        <right style="thin">
          <color rgb="FFD6DDE8"/>
        </right>
        <top style="thin">
          <color rgb="FFD6DDE8"/>
        </top>
        <bottom style="thin">
          <color rgb="FFD6DDE8"/>
        </bottom>
      </border>
    </dxf>
    <dxf>
      <font>
        <b/>
        <color rgb="FF0E1A33"/>
      </font>
      <fill>
        <patternFill patternType="solid">
          <fgColor rgb="FFFFFFFF"/>
          <bgColor rgb="FFFFFFFF"/>
        </patternFill>
      </fill>
      <border>
        <left style="thin">
          <color rgb="FFD6DDE8"/>
        </left>
        <right style="thin">
          <color rgb="FFD6DDE8"/>
        </right>
        <top style="thin">
          <color rgb="FFD6DDE8"/>
        </top>
        <bottom style="thin">
          <color rgb="FFD6DDE8"/>
        </bottom>
      </border>
    </dxf>
    <dxf>
      <font>
        <b/>
        <color rgb="FF0E1A33"/>
      </font>
      <fill>
        <patternFill patternType="solid">
          <fgColor rgb="FFFFFFFF"/>
          <bgColor rgb="FFFFFFFF"/>
        </patternFill>
      </fill>
      <border>
        <left style="thin">
          <color rgb="FFD6DDE8"/>
        </left>
        <right style="thin">
          <color rgb="FFD6DDE8"/>
        </right>
        <top style="thin">
          <color rgb="FFD6DDE8"/>
        </top>
        <bottom style="thin">
          <color rgb="FFD6DDE8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5">
  <rv s="0">
    <v>0</v>
    <v>5</v>
  </rv>
  <rv s="0">
    <v>1</v>
    <v>4</v>
  </rv>
  <rv s="0">
    <v>2</v>
    <v>5</v>
  </rv>
  <rv s="0">
    <v>3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a.me/5511998783872" TargetMode="External"/><Relationship Id="rId1" Type="http://schemas.openxmlformats.org/officeDocument/2006/relationships/hyperlink" Target="https://www.instagram.com/cartoescomflav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1"/>
  <sheetViews>
    <sheetView showGridLines="0" tabSelected="1" topLeftCell="A4" zoomScale="95" zoomScaleNormal="95" workbookViewId="0">
      <selection activeCell="I8" sqref="I8:S8"/>
    </sheetView>
  </sheetViews>
  <sheetFormatPr defaultRowHeight="14.4" x14ac:dyDescent="0.3"/>
  <cols>
    <col min="1" max="1" width="2.6640625" customWidth="1"/>
    <col min="2" max="20" width="8.6640625" customWidth="1"/>
    <col min="21" max="21" width="2.6640625" customWidth="1"/>
  </cols>
  <sheetData>
    <row r="1" spans="1:21" ht="13.95" customHeight="1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40.049999999999997" customHeight="1" x14ac:dyDescent="0.55000000000000004">
      <c r="A2" s="6"/>
      <c r="B2" s="19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6"/>
    </row>
    <row r="3" spans="1:21" ht="28.05" customHeight="1" x14ac:dyDescent="0.3">
      <c r="A3" s="6"/>
      <c r="B3" s="26" t="s">
        <v>1</v>
      </c>
      <c r="C3" s="27"/>
      <c r="D3" s="27"/>
      <c r="E3" s="27"/>
      <c r="F3" s="27"/>
      <c r="G3" s="27"/>
      <c r="H3" s="27"/>
      <c r="I3" s="27"/>
      <c r="J3" s="27"/>
      <c r="K3" s="7" t="e" vm="1">
        <v>#VALUE!</v>
      </c>
      <c r="L3" s="39" t="s">
        <v>2</v>
      </c>
      <c r="M3" s="27"/>
      <c r="N3" s="27"/>
      <c r="O3" s="27"/>
      <c r="P3" s="27"/>
      <c r="Q3" s="27"/>
      <c r="R3" s="27"/>
      <c r="S3" s="27"/>
      <c r="T3" s="27"/>
      <c r="U3" s="6"/>
    </row>
    <row r="4" spans="1:21" ht="25.95" customHeight="1" x14ac:dyDescent="0.3">
      <c r="A4" s="6"/>
      <c r="B4" s="12" t="s">
        <v>3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6"/>
    </row>
    <row r="5" spans="1:21" ht="4.95" customHeight="1" x14ac:dyDescent="0.3">
      <c r="A5" s="6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6"/>
    </row>
    <row r="6" spans="1:21" ht="34.049999999999997" customHeight="1" x14ac:dyDescent="0.3">
      <c r="A6" s="6"/>
      <c r="B6" s="29" t="s">
        <v>4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6"/>
    </row>
    <row r="7" spans="1:21" ht="12" customHeight="1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ht="22.05" customHeight="1" x14ac:dyDescent="0.3">
      <c r="A8" s="6"/>
      <c r="B8" s="33" t="s">
        <v>5</v>
      </c>
      <c r="C8" s="34"/>
      <c r="D8" s="34"/>
      <c r="E8" s="34"/>
      <c r="F8" s="34"/>
      <c r="G8" s="34"/>
      <c r="H8" s="35"/>
      <c r="I8" s="20" t="s">
        <v>24</v>
      </c>
      <c r="J8" s="21"/>
      <c r="K8" s="21"/>
      <c r="L8" s="21"/>
      <c r="M8" s="21"/>
      <c r="N8" s="21"/>
      <c r="O8" s="21"/>
      <c r="P8" s="21"/>
      <c r="Q8" s="21"/>
      <c r="R8" s="21"/>
      <c r="S8" s="22"/>
      <c r="T8" s="6"/>
      <c r="U8" s="6"/>
    </row>
    <row r="9" spans="1:21" ht="49.95" customHeight="1" x14ac:dyDescent="0.3">
      <c r="A9" s="6"/>
      <c r="B9" s="36"/>
      <c r="C9" s="37"/>
      <c r="D9" s="37"/>
      <c r="E9" s="37"/>
      <c r="F9" s="37"/>
      <c r="G9" s="37"/>
      <c r="H9" s="38"/>
      <c r="I9" s="31" t="e" vm="2">
        <f>IFERROR(INDEX(REFERÊNCIAS!$D$8:$D$10,MATCH($I$8,REFERÊNCIAS!$B$8:$B$10,0)),"")</f>
        <v>#VALUE!</v>
      </c>
      <c r="J9" s="32"/>
      <c r="K9" s="32"/>
      <c r="L9" s="32"/>
      <c r="M9" s="32"/>
      <c r="N9" s="32"/>
      <c r="O9" s="32"/>
      <c r="P9" s="32"/>
      <c r="Q9" s="32"/>
      <c r="R9" s="32"/>
      <c r="S9" s="32"/>
      <c r="T9" s="6"/>
      <c r="U9" s="6"/>
    </row>
    <row r="10" spans="1:21" ht="37.049999999999997" customHeight="1" x14ac:dyDescent="0.3">
      <c r="A10" s="6"/>
      <c r="B10" s="23" t="s">
        <v>6</v>
      </c>
      <c r="C10" s="24"/>
      <c r="D10" s="24"/>
      <c r="E10" s="24"/>
      <c r="F10" s="24"/>
      <c r="G10" s="24"/>
      <c r="H10" s="25"/>
      <c r="I10" s="41"/>
      <c r="J10" s="21"/>
      <c r="K10" s="21"/>
      <c r="L10" s="21"/>
      <c r="M10" s="21"/>
      <c r="N10" s="21"/>
      <c r="O10" s="21"/>
      <c r="P10" s="21"/>
      <c r="Q10" s="21"/>
      <c r="R10" s="21"/>
      <c r="S10" s="22"/>
      <c r="T10" s="6"/>
      <c r="U10" s="6"/>
    </row>
    <row r="11" spans="1:21" ht="10.050000000000001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37.049999999999997" customHeight="1" x14ac:dyDescent="0.3">
      <c r="A12" s="6"/>
      <c r="B12" s="23" t="s">
        <v>7</v>
      </c>
      <c r="C12" s="24"/>
      <c r="D12" s="24"/>
      <c r="E12" s="24"/>
      <c r="F12" s="24"/>
      <c r="G12" s="24"/>
      <c r="H12" s="25"/>
      <c r="I12" s="28"/>
      <c r="J12" s="21"/>
      <c r="K12" s="21"/>
      <c r="L12" s="21"/>
      <c r="M12" s="21"/>
      <c r="N12" s="21"/>
      <c r="O12" s="21"/>
      <c r="P12" s="21"/>
      <c r="Q12" s="21"/>
      <c r="R12" s="21"/>
      <c r="S12" s="22"/>
      <c r="T12" s="6"/>
      <c r="U12" s="6"/>
    </row>
    <row r="13" spans="1:21" ht="10.050000000000001" customHeight="1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ht="37.049999999999997" customHeight="1" x14ac:dyDescent="0.3">
      <c r="A14" s="6"/>
      <c r="B14" s="23" t="s">
        <v>8</v>
      </c>
      <c r="C14" s="24"/>
      <c r="D14" s="24"/>
      <c r="E14" s="24"/>
      <c r="F14" s="24"/>
      <c r="G14" s="24"/>
      <c r="H14" s="25"/>
      <c r="I14" s="28"/>
      <c r="J14" s="21"/>
      <c r="K14" s="21"/>
      <c r="L14" s="21"/>
      <c r="M14" s="21"/>
      <c r="N14" s="21"/>
      <c r="O14" s="21"/>
      <c r="P14" s="21"/>
      <c r="Q14" s="21"/>
      <c r="R14" s="21"/>
      <c r="S14" s="22"/>
      <c r="T14" s="6"/>
      <c r="U14" s="6"/>
    </row>
    <row r="15" spans="1:21" ht="10.050000000000001" customHeigh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ht="37.049999999999997" customHeight="1" x14ac:dyDescent="0.3">
      <c r="A16" s="6"/>
      <c r="B16" s="23" t="s">
        <v>9</v>
      </c>
      <c r="C16" s="24"/>
      <c r="D16" s="24"/>
      <c r="E16" s="24"/>
      <c r="F16" s="24"/>
      <c r="G16" s="24"/>
      <c r="H16" s="25"/>
      <c r="I16" s="28"/>
      <c r="J16" s="21"/>
      <c r="K16" s="21"/>
      <c r="L16" s="21"/>
      <c r="M16" s="21"/>
      <c r="N16" s="21"/>
      <c r="O16" s="21"/>
      <c r="P16" s="21"/>
      <c r="Q16" s="21"/>
      <c r="R16" s="21"/>
      <c r="S16" s="22"/>
      <c r="T16" s="6"/>
      <c r="U16" s="6"/>
    </row>
    <row r="17" spans="1:21" ht="13.95" customHeight="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ht="34.049999999999997" customHeight="1" x14ac:dyDescent="0.3">
      <c r="A18" s="6"/>
      <c r="B18" s="29" t="s">
        <v>10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6"/>
    </row>
    <row r="19" spans="1:21" ht="12" customHeight="1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ht="37.049999999999997" customHeight="1" x14ac:dyDescent="0.35">
      <c r="A20" s="6"/>
      <c r="B20" s="17" t="s">
        <v>11</v>
      </c>
      <c r="C20" s="18"/>
      <c r="D20" s="18"/>
      <c r="E20" s="18"/>
      <c r="F20" s="18"/>
      <c r="G20" s="18"/>
      <c r="H20" s="18"/>
      <c r="I20" s="16">
        <f>IF(I8="","",IF(ISNUMBER(I16),I16,IFERROR(VLOOKUP(I8,REFERÊNCIAS!$B$8:$C$10,2,FALSE),"")))</f>
        <v>25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6"/>
      <c r="U20" s="6"/>
    </row>
    <row r="21" spans="1:21" ht="10.050000000000001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37.049999999999997" customHeight="1" x14ac:dyDescent="0.35">
      <c r="A22" s="6"/>
      <c r="B22" s="17" t="s">
        <v>12</v>
      </c>
      <c r="C22" s="18"/>
      <c r="D22" s="18"/>
      <c r="E22" s="18"/>
      <c r="F22" s="18"/>
      <c r="G22" s="18"/>
      <c r="H22" s="18"/>
      <c r="I22" s="14" t="str">
        <f>IF(I8="","",IF(ISNUMBER(I16),"PERSONALIZADO","REFERÊNCIA"))</f>
        <v>REFERÊNCIA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6"/>
      <c r="U22" s="6"/>
    </row>
    <row r="23" spans="1:21" ht="10.050000000000001" customHeight="1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ht="37.049999999999997" hidden="1" customHeight="1" x14ac:dyDescent="0.35">
      <c r="A24" s="6"/>
      <c r="B24" s="17" t="s">
        <v>13</v>
      </c>
      <c r="C24" s="18"/>
      <c r="D24" s="18"/>
      <c r="E24" s="18"/>
      <c r="F24" s="18"/>
      <c r="G24" s="18"/>
      <c r="H24" s="18"/>
      <c r="I24" s="16" t="str">
        <f>IF(OR(I8="",NOT(ISNUMBER(I10))),"",I10*I20/1000)</f>
        <v/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6"/>
      <c r="U24" s="6"/>
    </row>
    <row r="25" spans="1:21" ht="10.050000000000001" hidden="1" customHeight="1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37.049999999999997" customHeight="1" x14ac:dyDescent="0.35">
      <c r="A26" s="6"/>
      <c r="B26" s="17" t="s">
        <v>14</v>
      </c>
      <c r="C26" s="18"/>
      <c r="D26" s="18"/>
      <c r="E26" s="18"/>
      <c r="F26" s="18"/>
      <c r="G26" s="18"/>
      <c r="H26" s="18"/>
      <c r="I26" s="16" t="str">
        <f>IF(OR(I8="",NOT(ISNUMBER(I10)),NOT(ISNUMBER(I12))),"",I24+I12)</f>
        <v/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6"/>
      <c r="U26" s="6"/>
    </row>
    <row r="27" spans="1:21" ht="10.050000000000001" customHeight="1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ht="37.049999999999997" customHeight="1" x14ac:dyDescent="0.35">
      <c r="A28" s="6"/>
      <c r="B28" s="17" t="s">
        <v>15</v>
      </c>
      <c r="C28" s="18"/>
      <c r="D28" s="18"/>
      <c r="E28" s="18"/>
      <c r="F28" s="18"/>
      <c r="G28" s="18"/>
      <c r="H28" s="18"/>
      <c r="I28" s="16" t="str">
        <f>IF(NOT(ISNUMBER(I14)),"",I14)</f>
        <v/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6"/>
      <c r="U28" s="6"/>
    </row>
    <row r="29" spans="1:21" ht="16.05" customHeight="1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1:21" ht="30" customHeight="1" x14ac:dyDescent="0.3">
      <c r="A30" s="6"/>
      <c r="B30" s="40" t="str">
        <f>IF(OR(NOT(ISNUMBER(I26)),NOT(ISNUMBER(I14))),"PREENCHA OS CAMPOS PARA VER O RESULTADO",IF(ABS(I14-I26)&lt;0.005,"AS DUAS OPÇÕES TÊM CUSTO EQUIVALENTE",IF(I26&lt;I14,"MELHOR OPÇÃO: EMITIR COM MILHAS","MELHOR OPÇÃO: PAGAR EM DINHEIRO")))</f>
        <v>PREENCHA OS CAMPOS PARA VER O RESULTADO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6"/>
    </row>
    <row r="31" spans="1:21" ht="30" customHeight="1" x14ac:dyDescent="0.3">
      <c r="A31" s="6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6"/>
    </row>
    <row r="32" spans="1:21" ht="7.95" customHeight="1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ht="36" customHeight="1" x14ac:dyDescent="0.3">
      <c r="A33" s="6"/>
      <c r="B33" s="44" t="str">
        <f>IF(OR(NOT(ISNUMBER(I26)),NOT(ISNUMBER(I14))),"",IF(I26&lt;=I14,"ECONOMIA ESTIMADA: ","DIFERENÇA A FAVOR DO DINHEIRO: ")&amp;"R$ "&amp;FIXED(ABS(I14-I26),2)&amp;"   |   "&amp;FIXED(IF(I14&gt;0,ABS(I14-I26)/I14,0)*100,1)&amp;"%")</f>
        <v/>
      </c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6"/>
    </row>
    <row r="34" spans="1:21" ht="7.95" customHeight="1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ht="24" customHeight="1" x14ac:dyDescent="0.3">
      <c r="A35" s="6"/>
      <c r="B35" s="43" t="s">
        <v>16</v>
      </c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6"/>
    </row>
    <row r="36" spans="1:21" ht="24" customHeight="1" x14ac:dyDescent="0.3">
      <c r="A36" s="6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6"/>
    </row>
    <row r="37" spans="1:21" ht="22.05" customHeight="1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28.05" customHeight="1" x14ac:dyDescent="0.3">
      <c r="A38" s="6"/>
      <c r="B38" s="42" t="s">
        <v>17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6"/>
    </row>
    <row r="39" spans="1:21" ht="6" customHeight="1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ht="6" customHeight="1" x14ac:dyDescent="0.3">
      <c r="A40" s="6"/>
      <c r="B40" s="10"/>
      <c r="C40" s="9"/>
      <c r="D40" s="9"/>
      <c r="E40" s="9"/>
      <c r="F40" s="9"/>
      <c r="G40" s="9"/>
      <c r="H40" s="10"/>
      <c r="I40" s="9"/>
      <c r="J40" s="9"/>
      <c r="K40" s="9"/>
      <c r="L40" s="9"/>
      <c r="M40" s="9"/>
      <c r="N40" s="10"/>
      <c r="O40" s="9"/>
      <c r="P40" s="9"/>
      <c r="Q40" s="9"/>
      <c r="R40" s="9"/>
      <c r="S40" s="9"/>
      <c r="T40" s="9"/>
      <c r="U40" s="6"/>
    </row>
    <row r="41" spans="1:21" ht="10.050000000000001" customHeight="1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</sheetData>
  <sheetProtection sheet="1" objects="1" scenarios="1" selectLockedCells="1"/>
  <mergeCells count="31">
    <mergeCell ref="B38:T38"/>
    <mergeCell ref="B28:H28"/>
    <mergeCell ref="I24:S24"/>
    <mergeCell ref="B35:T36"/>
    <mergeCell ref="B24:H24"/>
    <mergeCell ref="B33:T33"/>
    <mergeCell ref="I26:S26"/>
    <mergeCell ref="B26:H26"/>
    <mergeCell ref="B6:T6"/>
    <mergeCell ref="B20:H20"/>
    <mergeCell ref="I16:S16"/>
    <mergeCell ref="B16:H16"/>
    <mergeCell ref="B30:T31"/>
    <mergeCell ref="B10:H10"/>
    <mergeCell ref="I10:S10"/>
    <mergeCell ref="B4:T4"/>
    <mergeCell ref="I22:S22"/>
    <mergeCell ref="I28:S28"/>
    <mergeCell ref="B22:H22"/>
    <mergeCell ref="B2:T2"/>
    <mergeCell ref="I8:S8"/>
    <mergeCell ref="B14:H14"/>
    <mergeCell ref="B3:J3"/>
    <mergeCell ref="I20:S20"/>
    <mergeCell ref="I12:S12"/>
    <mergeCell ref="B12:H12"/>
    <mergeCell ref="B18:T18"/>
    <mergeCell ref="I14:S14"/>
    <mergeCell ref="I9:S9"/>
    <mergeCell ref="B8:H9"/>
    <mergeCell ref="L3:T3"/>
  </mergeCells>
  <conditionalFormatting sqref="B20:H20">
    <cfRule type="expression" dxfId="19" priority="8">
      <formula>AND(ISNUMBER($I$26),ISNUMBER($I$14))</formula>
    </cfRule>
  </conditionalFormatting>
  <conditionalFormatting sqref="B22:H22">
    <cfRule type="expression" dxfId="18" priority="10">
      <formula>AND(ISNUMBER($I$26),ISNUMBER($I$14))</formula>
    </cfRule>
  </conditionalFormatting>
  <conditionalFormatting sqref="B24:H24">
    <cfRule type="expression" dxfId="17" priority="12">
      <formula>AND(ISNUMBER($I$26),ISNUMBER($I$14))</formula>
    </cfRule>
  </conditionalFormatting>
  <conditionalFormatting sqref="B26:S26">
    <cfRule type="expression" dxfId="16" priority="14">
      <formula>AND(ISNUMBER($I$26),ISNUMBER($I$14))</formula>
    </cfRule>
  </conditionalFormatting>
  <conditionalFormatting sqref="B28:S28">
    <cfRule type="expression" dxfId="15" priority="16">
      <formula>AND(ISNUMBER($I$26),ISNUMBER($I$14))</formula>
    </cfRule>
  </conditionalFormatting>
  <conditionalFormatting sqref="B30:T31">
    <cfRule type="expression" dxfId="14" priority="18" stopIfTrue="1">
      <formula>AND(AND(ISNUMBER($I$26),ISNUMBER($I$14)),ABS($I$14-$I$26)&lt;0.005)</formula>
    </cfRule>
    <cfRule type="expression" dxfId="13" priority="19" stopIfTrue="1">
      <formula>AND(AND(ISNUMBER($I$26),ISNUMBER($I$14)),ABS($I$14-$I$26)&gt;=0.005,$I$26&lt;$I$14)</formula>
    </cfRule>
    <cfRule type="expression" dxfId="12" priority="20" stopIfTrue="1">
      <formula>AND(AND(ISNUMBER($I$26),ISNUMBER($I$14)),ABS($I$14-$I$26)&gt;=0.005,$I$26&gt;$I$14)</formula>
    </cfRule>
  </conditionalFormatting>
  <conditionalFormatting sqref="B33:T33">
    <cfRule type="expression" dxfId="11" priority="21">
      <formula>AND(AND(ISNUMBER($I$26),ISNUMBER($I$14)),$I$26&lt;=$I$14)</formula>
    </cfRule>
    <cfRule type="expression" dxfId="10" priority="22">
      <formula>AND(AND(ISNUMBER($I$26),ISNUMBER($I$14)),$I$26&gt;$I$14)</formula>
    </cfRule>
  </conditionalFormatting>
  <conditionalFormatting sqref="I8:S9">
    <cfRule type="expression" dxfId="9" priority="1" stopIfTrue="1">
      <formula>$I$8="Smiles"</formula>
    </cfRule>
    <cfRule type="expression" dxfId="8" priority="2" stopIfTrue="1">
      <formula>$I$8="Azul Fidelidade"</formula>
    </cfRule>
    <cfRule type="expression" dxfId="7" priority="3" stopIfTrue="1">
      <formula>$I$8="LATAM Pass"</formula>
    </cfRule>
  </conditionalFormatting>
  <conditionalFormatting sqref="I20:S20">
    <cfRule type="expression" dxfId="6" priority="9">
      <formula>AND(ISNUMBER($I$26),ISNUMBER($I$14))</formula>
    </cfRule>
  </conditionalFormatting>
  <conditionalFormatting sqref="I22:S22">
    <cfRule type="expression" dxfId="5" priority="11">
      <formula>AND(ISNUMBER($I$26),ISNUMBER($I$14))</formula>
    </cfRule>
  </conditionalFormatting>
  <conditionalFormatting sqref="I24:S24">
    <cfRule type="expression" dxfId="4" priority="13">
      <formula>AND(ISNUMBER($I$26),ISNUMBER($I$14))</formula>
    </cfRule>
  </conditionalFormatting>
  <conditionalFormatting sqref="I26:S26">
    <cfRule type="expression" dxfId="3" priority="4" stopIfTrue="1">
      <formula>AND(AND(ISNUMBER($I$26),ISNUMBER($I$14)),ABS($I$14-$I$26)&gt;=0.005,$I$26&lt;$I$14)</formula>
    </cfRule>
    <cfRule type="expression" dxfId="2" priority="6" stopIfTrue="1">
      <formula>AND(AND(ISNUMBER($I$26),ISNUMBER($I$14)),ABS($I$14-$I$26)&gt;=0.005,$I$26&gt;$I$14)</formula>
    </cfRule>
  </conditionalFormatting>
  <conditionalFormatting sqref="I28:S28">
    <cfRule type="expression" dxfId="1" priority="5" stopIfTrue="1">
      <formula>AND(AND(ISNUMBER($I$26),ISNUMBER($I$14)),ABS($I$14-$I$26)&gt;=0.005,$I$26&lt;$I$14)</formula>
    </cfRule>
    <cfRule type="expression" dxfId="0" priority="7" stopIfTrue="1">
      <formula>AND(AND(ISNUMBER($I$26),ISNUMBER($I$14)),ABS($I$14-$I$26)&gt;=0.005,$I$26&gt;$I$14)</formula>
    </cfRule>
  </conditionalFormatting>
  <dataValidations count="2">
    <dataValidation type="list" showInputMessage="1" promptTitle="Programa de milhas" prompt="Clique na seta e escolha Smiles, Azul Fidelidade ou LATAM Pass." sqref="I8" xr:uid="{00000000-0002-0000-0000-000000000000}">
      <formula1>"Smiles,Azul Fidelidade,LATAM Pass"</formula1>
    </dataValidation>
    <dataValidation type="decimal" sqref="I10 I16 I14 I12" xr:uid="{00000000-0002-0000-0000-000001000000}">
      <formula1>0</formula1>
    </dataValidation>
  </dataValidations>
  <hyperlinks>
    <hyperlink ref="B3" r:id="rId1" xr:uid="{00000000-0004-0000-0000-000000000000}"/>
    <hyperlink ref="L3" r:id="rId2" xr:uid="{00000000-0004-0000-0000-000001000000}"/>
  </hyperlinks>
  <printOptions horizontalCentered="1"/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8"/>
  <sheetViews>
    <sheetView showGridLines="0" zoomScale="95" zoomScaleNormal="95" workbookViewId="0"/>
  </sheetViews>
  <sheetFormatPr defaultRowHeight="14.4" x14ac:dyDescent="0.3"/>
  <cols>
    <col min="1" max="1" width="3" customWidth="1"/>
    <col min="2" max="2" width="26" customWidth="1"/>
    <col min="3" max="3" width="23" customWidth="1"/>
    <col min="4" max="4" width="24" customWidth="1"/>
  </cols>
  <sheetData>
    <row r="1" spans="1:6" ht="28.05" customHeight="1" x14ac:dyDescent="0.3">
      <c r="A1" s="1"/>
      <c r="B1" s="1"/>
      <c r="C1" s="1"/>
      <c r="D1" s="1"/>
      <c r="E1" s="1"/>
      <c r="F1" s="1"/>
    </row>
    <row r="2" spans="1:6" ht="28.05" customHeight="1" x14ac:dyDescent="0.3">
      <c r="A2" s="1"/>
      <c r="B2" s="45" t="s">
        <v>18</v>
      </c>
      <c r="C2" s="27"/>
      <c r="D2" s="27"/>
      <c r="E2" s="1"/>
      <c r="F2" s="1"/>
    </row>
    <row r="3" spans="1:6" ht="28.05" customHeight="1" x14ac:dyDescent="0.3">
      <c r="A3" s="1"/>
      <c r="B3" s="27"/>
      <c r="C3" s="27"/>
      <c r="D3" s="27"/>
      <c r="E3" s="1"/>
      <c r="F3" s="1"/>
    </row>
    <row r="4" spans="1:6" ht="28.05" customHeight="1" x14ac:dyDescent="0.3">
      <c r="A4" s="1"/>
      <c r="B4" s="1"/>
      <c r="C4" s="1"/>
      <c r="D4" s="1"/>
      <c r="E4" s="1"/>
      <c r="F4" s="1"/>
    </row>
    <row r="5" spans="1:6" ht="28.05" customHeight="1" x14ac:dyDescent="0.3">
      <c r="A5" s="1"/>
      <c r="B5" s="1"/>
      <c r="C5" s="1"/>
      <c r="D5" s="1"/>
      <c r="E5" s="1"/>
      <c r="F5" s="1"/>
    </row>
    <row r="6" spans="1:6" ht="28.05" customHeight="1" x14ac:dyDescent="0.3">
      <c r="A6" s="1"/>
      <c r="B6" s="1"/>
      <c r="C6" s="1"/>
      <c r="D6" s="1"/>
      <c r="E6" s="1"/>
      <c r="F6" s="1"/>
    </row>
    <row r="7" spans="1:6" ht="31.95" customHeight="1" x14ac:dyDescent="0.3">
      <c r="A7" s="1"/>
      <c r="B7" s="3" t="s">
        <v>19</v>
      </c>
      <c r="C7" s="3" t="s">
        <v>20</v>
      </c>
      <c r="D7" s="4" t="s">
        <v>21</v>
      </c>
      <c r="E7" s="1"/>
      <c r="F7" s="1"/>
    </row>
    <row r="8" spans="1:6" ht="31.95" customHeight="1" x14ac:dyDescent="0.3">
      <c r="A8" s="1"/>
      <c r="B8" s="2" t="s">
        <v>22</v>
      </c>
      <c r="C8" s="5">
        <v>16</v>
      </c>
      <c r="D8" s="11" t="e" vm="3">
        <v>#VALUE!</v>
      </c>
      <c r="E8" s="1"/>
      <c r="F8" s="1"/>
    </row>
    <row r="9" spans="1:6" ht="31.95" customHeight="1" x14ac:dyDescent="0.3">
      <c r="A9" s="1"/>
      <c r="B9" s="2" t="s">
        <v>23</v>
      </c>
      <c r="C9" s="5">
        <v>14</v>
      </c>
      <c r="D9" s="11" t="e" vm="4">
        <v>#VALUE!</v>
      </c>
      <c r="E9" s="1"/>
      <c r="F9" s="1"/>
    </row>
    <row r="10" spans="1:6" ht="31.95" customHeight="1" x14ac:dyDescent="0.3">
      <c r="A10" s="1"/>
      <c r="B10" s="2" t="s">
        <v>24</v>
      </c>
      <c r="C10" s="5">
        <v>25</v>
      </c>
      <c r="D10" s="11" t="e" vm="5">
        <v>#VALUE!</v>
      </c>
      <c r="E10" s="1"/>
      <c r="F10" s="1"/>
    </row>
    <row r="11" spans="1:6" ht="28.05" customHeight="1" x14ac:dyDescent="0.3">
      <c r="A11" s="1"/>
      <c r="B11" s="1"/>
      <c r="C11" s="1"/>
      <c r="D11" s="1"/>
      <c r="E11" s="1"/>
      <c r="F11" s="1"/>
    </row>
    <row r="12" spans="1:6" ht="28.05" customHeight="1" x14ac:dyDescent="0.3">
      <c r="A12" s="1"/>
      <c r="B12" s="46" t="s">
        <v>25</v>
      </c>
      <c r="C12" s="27"/>
      <c r="D12" s="27"/>
      <c r="E12" s="1"/>
      <c r="F12" s="1"/>
    </row>
    <row r="13" spans="1:6" ht="28.05" customHeight="1" x14ac:dyDescent="0.3">
      <c r="A13" s="1"/>
      <c r="B13" s="27"/>
      <c r="C13" s="27"/>
      <c r="D13" s="27"/>
      <c r="E13" s="1"/>
      <c r="F13" s="1"/>
    </row>
    <row r="14" spans="1:6" ht="28.05" customHeight="1" x14ac:dyDescent="0.3">
      <c r="A14" s="1"/>
      <c r="B14" s="1"/>
      <c r="C14" s="1"/>
      <c r="D14" s="1"/>
      <c r="E14" s="1"/>
      <c r="F14" s="1"/>
    </row>
    <row r="15" spans="1:6" ht="28.05" customHeight="1" x14ac:dyDescent="0.3">
      <c r="A15" s="1"/>
      <c r="B15" s="1"/>
      <c r="C15" s="1"/>
      <c r="D15" s="1"/>
      <c r="E15" s="1"/>
      <c r="F15" s="1"/>
    </row>
    <row r="16" spans="1:6" ht="28.05" customHeight="1" x14ac:dyDescent="0.3">
      <c r="A16" s="1"/>
      <c r="B16" s="1"/>
      <c r="C16" s="1"/>
      <c r="D16" s="1"/>
      <c r="E16" s="1"/>
      <c r="F16" s="1"/>
    </row>
    <row r="17" spans="1:6" ht="28.05" customHeight="1" x14ac:dyDescent="0.3">
      <c r="A17" s="1"/>
      <c r="B17" s="1"/>
      <c r="C17" s="1"/>
      <c r="D17" s="1"/>
      <c r="E17" s="1"/>
      <c r="F17" s="1"/>
    </row>
    <row r="18" spans="1:6" ht="28.05" customHeight="1" x14ac:dyDescent="0.3">
      <c r="A18" s="1"/>
      <c r="B18" s="1"/>
      <c r="C18" s="1"/>
      <c r="D18" s="1"/>
      <c r="E18" s="1"/>
      <c r="F18" s="1"/>
    </row>
  </sheetData>
  <sheetProtection sheet="1" objects="1" scenarios="1"/>
  <mergeCells count="2">
    <mergeCell ref="B2:D3"/>
    <mergeCell ref="B12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CALCULADORA</vt:lpstr>
      <vt:lpstr>REFERÊNCIAS</vt:lpstr>
      <vt:lpstr>CALCULADORA!Area_de_impressao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Cartões com Flávio</dc:creator>
  <cp:lastModifiedBy>Cartões com Flávio</cp:lastModifiedBy>
  <dcterms:created xsi:type="dcterms:W3CDTF">2026-10-12T13:48:30Z</dcterms:created>
  <dcterms:modified xsi:type="dcterms:W3CDTF">2026-10-27T01:20:34Z</dcterms:modified>
</cp:coreProperties>
</file>